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rodcaird/Documents/Folders/Denham/"/>
    </mc:Choice>
  </mc:AlternateContent>
  <xr:revisionPtr revIDLastSave="0" documentId="13_ncr:1_{44671732-9CAD-7940-AD84-2C2E38184A3A}" xr6:coauthVersionLast="36" xr6:coauthVersionMax="36" xr10:uidLastSave="{00000000-0000-0000-0000-000000000000}"/>
  <bookViews>
    <workbookView xWindow="0" yWindow="0" windowWidth="25600" windowHeight="15920" tabRatio="500" xr2:uid="{00000000-000D-0000-FFFF-FFFF00000000}"/>
  </bookViews>
  <sheets>
    <sheet name="Sheet1" sheetId="1" r:id="rId1"/>
  </sheets>
  <definedNames>
    <definedName name="_xlnm.Print_Area" localSheetId="0">Sheet1!$A$1:$H$71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5" i="1" l="1"/>
  <c r="F56" i="1" l="1"/>
  <c r="F66" i="1"/>
  <c r="B18" i="1"/>
  <c r="F60" i="1"/>
  <c r="F63" i="1"/>
  <c r="F58" i="1"/>
  <c r="G69" i="1"/>
  <c r="B52" i="1"/>
  <c r="F5" i="1"/>
  <c r="B62" i="1"/>
  <c r="F69" i="1" l="1"/>
  <c r="B53" i="1"/>
  <c r="B57" i="1" s="1"/>
</calcChain>
</file>

<file path=xl/sharedStrings.xml><?xml version="1.0" encoding="utf-8"?>
<sst xmlns="http://schemas.openxmlformats.org/spreadsheetml/2006/main" count="161" uniqueCount="103">
  <si>
    <t xml:space="preserve"> ACCOUNT </t>
  </si>
  <si>
    <t>STATEMENT DATE</t>
  </si>
  <si>
    <t xml:space="preserve"> AMOUNT </t>
  </si>
  <si>
    <t xml:space="preserve"> TOTAL </t>
  </si>
  <si>
    <t xml:space="preserve"> INCOME </t>
  </si>
  <si>
    <t xml:space="preserve"> DATE </t>
  </si>
  <si>
    <t>FROM</t>
  </si>
  <si>
    <t xml:space="preserve"> REASON </t>
  </si>
  <si>
    <t xml:space="preserve"> EXPENDITURE </t>
  </si>
  <si>
    <t xml:space="preserve"> VAT </t>
  </si>
  <si>
    <t>CHEQUE NO</t>
  </si>
  <si>
    <t xml:space="preserve"> PAYEE </t>
  </si>
  <si>
    <t xml:space="preserve"> PURPOSE </t>
  </si>
  <si>
    <t>Rod Caird</t>
  </si>
  <si>
    <t>TOTAL</t>
  </si>
  <si>
    <t>Current</t>
  </si>
  <si>
    <t>Savings</t>
  </si>
  <si>
    <t>Opening Balances</t>
  </si>
  <si>
    <t>BALANCE</t>
  </si>
  <si>
    <t>Precept</t>
  </si>
  <si>
    <t>SALC</t>
  </si>
  <si>
    <t>Cash Balance</t>
  </si>
  <si>
    <t>HMRC</t>
  </si>
  <si>
    <t>Room hire</t>
  </si>
  <si>
    <t>Printing</t>
  </si>
  <si>
    <t>Stationery</t>
  </si>
  <si>
    <t>PAYE</t>
  </si>
  <si>
    <t>Clerk Salary</t>
  </si>
  <si>
    <t>Audits and accounts</t>
  </si>
  <si>
    <t>Insurance</t>
  </si>
  <si>
    <t>March 31, 2018</t>
  </si>
  <si>
    <t>April 9, 2018</t>
  </si>
  <si>
    <t>Barclays Current</t>
  </si>
  <si>
    <t>Barclays Savings</t>
  </si>
  <si>
    <t>Denham PC</t>
  </si>
  <si>
    <t>MSDC</t>
  </si>
  <si>
    <t>April 5, 2018</t>
  </si>
  <si>
    <t>Eon</t>
  </si>
  <si>
    <t>Disconnect VH power</t>
  </si>
  <si>
    <t>May 17, 2018</t>
  </si>
  <si>
    <t>Stroud Assocs</t>
  </si>
  <si>
    <t>VH survey</t>
  </si>
  <si>
    <t>Clerk Pay</t>
  </si>
  <si>
    <t>CAS</t>
  </si>
  <si>
    <t>VH Insurance</t>
  </si>
  <si>
    <t>Sub</t>
  </si>
  <si>
    <t>Anglia Bookkeeping</t>
  </si>
  <si>
    <t>Payslip</t>
  </si>
  <si>
    <t>Total</t>
  </si>
  <si>
    <t>Expenditure</t>
  </si>
  <si>
    <t>Budget</t>
  </si>
  <si>
    <t>Donations, Section 137</t>
  </si>
  <si>
    <t>Phone Box</t>
  </si>
  <si>
    <t>Subscriptions, GDPR</t>
  </si>
  <si>
    <t>Elections</t>
  </si>
  <si>
    <t>Council Expenses</t>
  </si>
  <si>
    <t>Misc, VH Survey</t>
  </si>
  <si>
    <t>Training</t>
  </si>
  <si>
    <t>May 31, 2018</t>
  </si>
  <si>
    <t>ICO</t>
  </si>
  <si>
    <t>Registration</t>
  </si>
  <si>
    <t>June 16, 2018</t>
  </si>
  <si>
    <t>E.on</t>
  </si>
  <si>
    <t>VH electricity</t>
  </si>
  <si>
    <t>July 23, 2018</t>
  </si>
  <si>
    <t>Audit fee</t>
  </si>
  <si>
    <t>June 4, 2018</t>
  </si>
  <si>
    <t>Barclays</t>
  </si>
  <si>
    <t>Bank Interest</t>
  </si>
  <si>
    <t>Sept 3, 2018</t>
  </si>
  <si>
    <t>Aug 28, 2018</t>
  </si>
  <si>
    <t>Grant</t>
  </si>
  <si>
    <t>Sept 10, 2018</t>
  </si>
  <si>
    <t>Sept 23, 2018</t>
  </si>
  <si>
    <t>Ace Fire</t>
  </si>
  <si>
    <t>Village Hall check</t>
  </si>
  <si>
    <t>Ladywell</t>
  </si>
  <si>
    <t>Payroll</t>
  </si>
  <si>
    <t>Sept 28, 2018</t>
  </si>
  <si>
    <t>Recycling credit</t>
  </si>
  <si>
    <t>Oct 23, 2018</t>
  </si>
  <si>
    <t>Anglian Water</t>
  </si>
  <si>
    <t>VH bill</t>
  </si>
  <si>
    <t>Nov 28, 2018</t>
  </si>
  <si>
    <t>Web hosting</t>
  </si>
  <si>
    <t>Jan 29, 2019</t>
  </si>
  <si>
    <t>CAS Insurance</t>
  </si>
  <si>
    <t>PC renewal</t>
  </si>
  <si>
    <t>Hollins</t>
  </si>
  <si>
    <t>Architect report</t>
  </si>
  <si>
    <t>Dec 12, 2018</t>
  </si>
  <si>
    <t>March 4, 2019</t>
  </si>
  <si>
    <t>March 22, 2019</t>
  </si>
  <si>
    <t>SCC</t>
  </si>
  <si>
    <t>March 25, 2019</t>
  </si>
  <si>
    <t>Jan 30, 2019</t>
  </si>
  <si>
    <t>Hoxne Playing Fields</t>
  </si>
  <si>
    <t>Hyams QS</t>
  </si>
  <si>
    <t>Quantity Survey</t>
  </si>
  <si>
    <t xml:space="preserve"> BALANCE per bank statements dated March 31, 2019</t>
  </si>
  <si>
    <t>Uncleared cheques at March 31, 2019</t>
  </si>
  <si>
    <t>March 27, 2019</t>
  </si>
  <si>
    <t>Share of election briefing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</si>
</sst>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_-[$£-809]* #,##0.00_-;\-[$£-809]* #,##0.00_-;_-[$£-809]* &quot;-&quot;??_-;_-@_-"/>
    <numFmt numFmtId="165" formatCode="&quot;£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b/>
      <i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left" wrapText="1"/>
    </xf>
    <xf numFmtId="0" fontId="0" fillId="0" borderId="1" xfId="0" applyBorder="1"/>
    <xf numFmtId="0" fontId="7" fillId="0" borderId="0" xfId="0" applyFont="1"/>
    <xf numFmtId="164" fontId="2" fillId="0" borderId="1" xfId="0" applyNumberFormat="1" applyFont="1" applyBorder="1" applyAlignment="1">
      <alignment horizontal="left" wrapText="1"/>
    </xf>
    <xf numFmtId="164" fontId="8" fillId="0" borderId="0" xfId="0" applyNumberFormat="1" applyFont="1"/>
    <xf numFmtId="165" fontId="3" fillId="0" borderId="1" xfId="0" applyNumberFormat="1" applyFont="1" applyBorder="1"/>
    <xf numFmtId="165" fontId="3" fillId="0" borderId="0" xfId="0" applyNumberFormat="1" applyFont="1"/>
    <xf numFmtId="165" fontId="2" fillId="0" borderId="0" xfId="0" applyNumberFormat="1" applyFont="1"/>
    <xf numFmtId="165" fontId="7" fillId="0" borderId="0" xfId="0" applyNumberFormat="1" applyFont="1"/>
    <xf numFmtId="165" fontId="3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/>
    <xf numFmtId="164" fontId="9" fillId="0" borderId="1" xfId="0" applyNumberFormat="1" applyFont="1" applyBorder="1" applyAlignment="1"/>
    <xf numFmtId="164" fontId="2" fillId="0" borderId="0" xfId="0" applyNumberFormat="1" applyFont="1" applyAlignment="1"/>
    <xf numFmtId="164" fontId="2" fillId="0" borderId="1" xfId="0" applyNumberFormat="1" applyFont="1" applyBorder="1" applyAlignment="1"/>
    <xf numFmtId="164" fontId="9" fillId="0" borderId="0" xfId="0" applyNumberFormat="1" applyFont="1" applyAlignment="1"/>
    <xf numFmtId="164" fontId="8" fillId="0" borderId="0" xfId="0" applyNumberFormat="1" applyFont="1" applyAlignment="1"/>
    <xf numFmtId="164" fontId="10" fillId="0" borderId="0" xfId="0" applyNumberFormat="1" applyFont="1"/>
    <xf numFmtId="0" fontId="8" fillId="0" borderId="0" xfId="0" applyFont="1"/>
    <xf numFmtId="0" fontId="11" fillId="0" borderId="0" xfId="0" applyFont="1"/>
    <xf numFmtId="44" fontId="7" fillId="0" borderId="0" xfId="5" applyFont="1"/>
    <xf numFmtId="44" fontId="3" fillId="0" borderId="0" xfId="5" applyFont="1"/>
    <xf numFmtId="44" fontId="8" fillId="0" borderId="0" xfId="5" applyFont="1"/>
    <xf numFmtId="44" fontId="12" fillId="0" borderId="0" xfId="5" applyFont="1"/>
    <xf numFmtId="164" fontId="12" fillId="0" borderId="0" xfId="0" applyNumberFormat="1" applyFont="1" applyAlignment="1"/>
    <xf numFmtId="164" fontId="13" fillId="0" borderId="0" xfId="0" applyNumberFormat="1" applyFont="1" applyAlignment="1"/>
  </cellXfs>
  <cellStyles count="6">
    <cellStyle name="Currency" xfId="5" builtinId="4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9" zoomScale="93" zoomScaleNormal="93" zoomScalePageLayoutView="93" workbookViewId="0">
      <selection activeCell="B56" sqref="B56"/>
    </sheetView>
  </sheetViews>
  <sheetFormatPr baseColWidth="10" defaultRowHeight="21" x14ac:dyDescent="0.25"/>
  <cols>
    <col min="1" max="1" width="31.5" customWidth="1"/>
    <col min="2" max="2" width="21.5" style="28" bestFit="1" customWidth="1"/>
    <col min="3" max="3" width="12" style="24" bestFit="1" customWidth="1"/>
    <col min="4" max="4" width="20.33203125" bestFit="1" customWidth="1"/>
    <col min="5" max="5" width="25.1640625" customWidth="1"/>
    <col min="6" max="6" width="29.33203125" customWidth="1"/>
    <col min="7" max="7" width="31" style="32" customWidth="1"/>
  </cols>
  <sheetData>
    <row r="1" spans="1:7" s="14" customFormat="1" ht="72" customHeight="1" x14ac:dyDescent="0.2">
      <c r="A1" s="16" t="s">
        <v>34</v>
      </c>
      <c r="B1" s="25"/>
      <c r="C1" s="18"/>
      <c r="D1" s="3" t="s">
        <v>0</v>
      </c>
      <c r="E1" s="4" t="s">
        <v>1</v>
      </c>
      <c r="F1" s="3" t="s">
        <v>2</v>
      </c>
      <c r="G1" s="2"/>
    </row>
    <row r="2" spans="1:7" x14ac:dyDescent="0.2">
      <c r="A2" s="5" t="s">
        <v>17</v>
      </c>
      <c r="B2" s="26"/>
      <c r="C2" s="19"/>
      <c r="D2" s="6" t="s">
        <v>32</v>
      </c>
      <c r="E2" s="7" t="s">
        <v>30</v>
      </c>
      <c r="F2" s="6">
        <v>1961.16</v>
      </c>
      <c r="G2" s="6"/>
    </row>
    <row r="3" spans="1:7" x14ac:dyDescent="0.2">
      <c r="A3" s="5"/>
      <c r="B3" s="26"/>
      <c r="C3" s="19"/>
      <c r="D3" s="8" t="s">
        <v>33</v>
      </c>
      <c r="E3" s="7" t="s">
        <v>30</v>
      </c>
      <c r="F3" s="6">
        <v>1945.25</v>
      </c>
      <c r="G3" s="6"/>
    </row>
    <row r="4" spans="1:7" ht="20" x14ac:dyDescent="0.2">
      <c r="A4" s="5"/>
      <c r="B4" s="26"/>
      <c r="C4" s="19"/>
      <c r="D4" s="6"/>
      <c r="E4" s="7"/>
      <c r="F4" s="6"/>
      <c r="G4" s="6"/>
    </row>
    <row r="5" spans="1:7" ht="20" x14ac:dyDescent="0.2">
      <c r="A5" s="9"/>
      <c r="B5" s="27"/>
      <c r="C5" s="18"/>
      <c r="D5" s="3" t="s">
        <v>3</v>
      </c>
      <c r="E5" s="10"/>
      <c r="F5" s="3">
        <f>SUM(F2+F3)</f>
        <v>3906.41</v>
      </c>
      <c r="G5" s="2"/>
    </row>
    <row r="6" spans="1:7" x14ac:dyDescent="0.2">
      <c r="A6" s="5" t="s">
        <v>4</v>
      </c>
      <c r="B6" s="26" t="s">
        <v>2</v>
      </c>
      <c r="C6" s="19"/>
      <c r="D6" s="11" t="s">
        <v>5</v>
      </c>
      <c r="E6" s="12" t="s">
        <v>6</v>
      </c>
      <c r="F6" s="11" t="s">
        <v>7</v>
      </c>
      <c r="G6" s="11"/>
    </row>
    <row r="7" spans="1:7" x14ac:dyDescent="0.2">
      <c r="A7" s="5"/>
      <c r="B7" s="26">
        <v>1500</v>
      </c>
      <c r="C7" s="19"/>
      <c r="D7" s="11" t="s">
        <v>31</v>
      </c>
      <c r="E7" s="12" t="s">
        <v>35</v>
      </c>
      <c r="F7" s="30" t="s">
        <v>19</v>
      </c>
      <c r="G7" s="11"/>
    </row>
    <row r="8" spans="1:7" x14ac:dyDescent="0.2">
      <c r="A8" s="5"/>
      <c r="B8" s="26">
        <v>0.97</v>
      </c>
      <c r="C8" s="19"/>
      <c r="D8" s="11" t="s">
        <v>66</v>
      </c>
      <c r="E8" s="12" t="s">
        <v>67</v>
      </c>
      <c r="F8" s="30" t="s">
        <v>68</v>
      </c>
      <c r="G8" s="11"/>
    </row>
    <row r="9" spans="1:7" x14ac:dyDescent="0.2">
      <c r="A9" s="5"/>
      <c r="B9" s="26">
        <v>2000</v>
      </c>
      <c r="C9" s="19"/>
      <c r="D9" s="11" t="s">
        <v>70</v>
      </c>
      <c r="E9" s="12" t="s">
        <v>35</v>
      </c>
      <c r="F9" s="30" t="s">
        <v>71</v>
      </c>
      <c r="G9" s="11"/>
    </row>
    <row r="10" spans="1:7" s="31" customFormat="1" x14ac:dyDescent="0.2">
      <c r="A10" s="5"/>
      <c r="B10" s="29">
        <v>0.97</v>
      </c>
      <c r="C10" s="20"/>
      <c r="D10" s="11" t="s">
        <v>69</v>
      </c>
      <c r="E10" s="12" t="s">
        <v>67</v>
      </c>
      <c r="F10" s="11" t="s">
        <v>68</v>
      </c>
      <c r="G10" s="11"/>
    </row>
    <row r="11" spans="1:7" s="31" customFormat="1" x14ac:dyDescent="0.2">
      <c r="A11" s="5"/>
      <c r="B11" s="29">
        <v>1500</v>
      </c>
      <c r="C11" s="20"/>
      <c r="D11" s="11" t="s">
        <v>72</v>
      </c>
      <c r="E11" s="12" t="s">
        <v>35</v>
      </c>
      <c r="F11" s="11" t="s">
        <v>19</v>
      </c>
      <c r="G11" s="11"/>
    </row>
    <row r="12" spans="1:7" s="31" customFormat="1" x14ac:dyDescent="0.2">
      <c r="A12" s="5"/>
      <c r="B12" s="29">
        <v>50.32</v>
      </c>
      <c r="C12" s="20"/>
      <c r="D12" s="11" t="s">
        <v>78</v>
      </c>
      <c r="E12" s="12" t="s">
        <v>35</v>
      </c>
      <c r="F12" s="11" t="s">
        <v>79</v>
      </c>
      <c r="G12" s="11"/>
    </row>
    <row r="13" spans="1:7" s="31" customFormat="1" x14ac:dyDescent="0.2">
      <c r="A13" s="5"/>
      <c r="B13" s="29">
        <v>0.97</v>
      </c>
      <c r="C13" s="20"/>
      <c r="D13" s="11" t="s">
        <v>90</v>
      </c>
      <c r="E13" s="12" t="s">
        <v>67</v>
      </c>
      <c r="F13" s="11" t="s">
        <v>68</v>
      </c>
      <c r="G13" s="11"/>
    </row>
    <row r="14" spans="1:7" s="31" customFormat="1" x14ac:dyDescent="0.2">
      <c r="A14" s="5"/>
      <c r="B14" s="29">
        <v>1.57</v>
      </c>
      <c r="C14" s="20"/>
      <c r="D14" s="11" t="s">
        <v>91</v>
      </c>
      <c r="E14" s="12" t="s">
        <v>67</v>
      </c>
      <c r="F14" s="11" t="s">
        <v>68</v>
      </c>
      <c r="G14" s="11"/>
    </row>
    <row r="15" spans="1:7" s="31" customFormat="1" x14ac:dyDescent="0.2">
      <c r="A15" s="5"/>
      <c r="B15" s="29">
        <v>500</v>
      </c>
      <c r="C15" s="20"/>
      <c r="D15" s="11" t="s">
        <v>92</v>
      </c>
      <c r="E15" s="12" t="s">
        <v>93</v>
      </c>
      <c r="F15" s="11" t="s">
        <v>71</v>
      </c>
      <c r="G15" s="11"/>
    </row>
    <row r="16" spans="1:7" s="31" customFormat="1" x14ac:dyDescent="0.2">
      <c r="A16" s="5"/>
      <c r="B16" s="29">
        <v>54.88</v>
      </c>
      <c r="C16" s="20"/>
      <c r="D16" s="11" t="s">
        <v>94</v>
      </c>
      <c r="E16" s="12" t="s">
        <v>35</v>
      </c>
      <c r="F16" s="11" t="s">
        <v>79</v>
      </c>
      <c r="G16" s="11"/>
    </row>
    <row r="17" spans="1:8" s="15" customFormat="1" ht="20" x14ac:dyDescent="0.2">
      <c r="A17" s="8"/>
      <c r="B17" s="29"/>
      <c r="C17" s="19"/>
      <c r="D17" s="11"/>
      <c r="E17" s="7"/>
      <c r="F17" s="6"/>
      <c r="G17" s="6"/>
    </row>
    <row r="18" spans="1:8" x14ac:dyDescent="0.2">
      <c r="A18" s="5" t="s">
        <v>3</v>
      </c>
      <c r="B18" s="26">
        <f>SUM(B7:B16)</f>
        <v>5609.68</v>
      </c>
      <c r="C18" s="19"/>
      <c r="D18" s="6"/>
      <c r="E18" s="7"/>
      <c r="F18" s="6"/>
      <c r="G18" s="6"/>
    </row>
    <row r="19" spans="1:8" ht="20" x14ac:dyDescent="0.2">
      <c r="A19" s="9"/>
      <c r="B19" s="27"/>
      <c r="C19" s="18"/>
      <c r="D19" s="2"/>
      <c r="E19" s="10"/>
      <c r="F19" s="2"/>
      <c r="G19" s="2"/>
    </row>
    <row r="20" spans="1:8" x14ac:dyDescent="0.2">
      <c r="A20" s="5" t="s">
        <v>8</v>
      </c>
      <c r="B20" s="26" t="s">
        <v>2</v>
      </c>
      <c r="C20" s="20" t="s">
        <v>9</v>
      </c>
      <c r="D20" s="11" t="s">
        <v>5</v>
      </c>
      <c r="E20" s="12" t="s">
        <v>10</v>
      </c>
      <c r="F20" s="11" t="s">
        <v>11</v>
      </c>
      <c r="G20" s="11" t="s">
        <v>12</v>
      </c>
    </row>
    <row r="21" spans="1:8" ht="20" x14ac:dyDescent="0.2">
      <c r="A21" s="5"/>
      <c r="B21" s="26"/>
      <c r="C21" s="20"/>
      <c r="D21" s="11"/>
      <c r="E21" s="12"/>
      <c r="F21" s="11"/>
      <c r="G21" s="11"/>
    </row>
    <row r="22" spans="1:8" ht="20" x14ac:dyDescent="0.2">
      <c r="A22" s="5"/>
      <c r="B22" s="26"/>
      <c r="C22" s="20"/>
      <c r="D22" s="11"/>
      <c r="E22" s="12"/>
      <c r="F22" s="11"/>
      <c r="G22" s="11"/>
    </row>
    <row r="23" spans="1:8" ht="20" x14ac:dyDescent="0.2">
      <c r="B23" s="5">
        <v>82.3</v>
      </c>
      <c r="C23" s="19"/>
      <c r="D23" s="6" t="s">
        <v>36</v>
      </c>
      <c r="E23" s="7">
        <v>561</v>
      </c>
      <c r="F23" s="6" t="s">
        <v>37</v>
      </c>
      <c r="G23" s="6" t="s">
        <v>38</v>
      </c>
      <c r="H23" s="6"/>
    </row>
    <row r="24" spans="1:8" s="15" customFormat="1" ht="20" x14ac:dyDescent="0.2">
      <c r="B24" s="29">
        <v>420</v>
      </c>
      <c r="C24" s="21">
        <v>70</v>
      </c>
      <c r="D24" s="15" t="s">
        <v>39</v>
      </c>
      <c r="E24" s="15">
        <v>562</v>
      </c>
      <c r="F24" s="15" t="s">
        <v>40</v>
      </c>
      <c r="G24" s="15" t="s">
        <v>41</v>
      </c>
    </row>
    <row r="25" spans="1:8" s="15" customFormat="1" ht="20" x14ac:dyDescent="0.2">
      <c r="B25" s="29">
        <v>73.599999999999994</v>
      </c>
      <c r="C25" s="21"/>
      <c r="D25" s="15" t="s">
        <v>39</v>
      </c>
      <c r="E25" s="15">
        <v>563</v>
      </c>
      <c r="F25" s="15" t="s">
        <v>22</v>
      </c>
      <c r="G25" s="15" t="s">
        <v>26</v>
      </c>
    </row>
    <row r="26" spans="1:8" s="15" customFormat="1" ht="20" x14ac:dyDescent="0.2">
      <c r="B26" s="29">
        <v>294.81</v>
      </c>
      <c r="C26" s="21"/>
      <c r="D26" s="15" t="s">
        <v>39</v>
      </c>
      <c r="E26" s="15">
        <v>564</v>
      </c>
      <c r="F26" s="15" t="s">
        <v>13</v>
      </c>
      <c r="G26" s="15" t="s">
        <v>42</v>
      </c>
    </row>
    <row r="27" spans="1:8" s="15" customFormat="1" ht="20" x14ac:dyDescent="0.2">
      <c r="B27" s="29">
        <v>405.21</v>
      </c>
      <c r="C27" s="21"/>
      <c r="D27" s="15" t="s">
        <v>39</v>
      </c>
      <c r="E27" s="15">
        <v>565</v>
      </c>
      <c r="F27" s="15" t="s">
        <v>43</v>
      </c>
      <c r="G27" s="15" t="s">
        <v>44</v>
      </c>
    </row>
    <row r="28" spans="1:8" s="15" customFormat="1" ht="20" x14ac:dyDescent="0.2">
      <c r="B28" s="29">
        <v>134.72999999999999</v>
      </c>
      <c r="C28" s="21"/>
      <c r="D28" s="15" t="s">
        <v>39</v>
      </c>
      <c r="E28" s="15">
        <v>566</v>
      </c>
      <c r="F28" s="15" t="s">
        <v>20</v>
      </c>
      <c r="G28" s="15" t="s">
        <v>45</v>
      </c>
    </row>
    <row r="29" spans="1:8" s="15" customFormat="1" ht="20" x14ac:dyDescent="0.2">
      <c r="B29" s="29">
        <v>4.5</v>
      </c>
      <c r="C29" s="21"/>
      <c r="D29" s="15" t="s">
        <v>39</v>
      </c>
      <c r="E29" s="15">
        <v>567</v>
      </c>
      <c r="F29" s="15" t="s">
        <v>46</v>
      </c>
      <c r="G29" s="15" t="s">
        <v>47</v>
      </c>
    </row>
    <row r="30" spans="1:8" s="15" customFormat="1" ht="20" x14ac:dyDescent="0.2">
      <c r="B30" s="29">
        <v>40</v>
      </c>
      <c r="C30" s="21"/>
      <c r="D30" s="15" t="s">
        <v>58</v>
      </c>
      <c r="E30" s="15">
        <v>568</v>
      </c>
      <c r="F30" s="15" t="s">
        <v>59</v>
      </c>
      <c r="G30" s="15" t="s">
        <v>60</v>
      </c>
    </row>
    <row r="31" spans="1:8" s="15" customFormat="1" ht="20" x14ac:dyDescent="0.2">
      <c r="B31" s="29">
        <v>34.08</v>
      </c>
      <c r="C31" s="21"/>
      <c r="D31" s="15" t="s">
        <v>61</v>
      </c>
      <c r="E31" s="15">
        <v>569</v>
      </c>
      <c r="F31" s="15" t="s">
        <v>62</v>
      </c>
      <c r="G31" s="15" t="s">
        <v>63</v>
      </c>
    </row>
    <row r="32" spans="1:8" s="15" customFormat="1" ht="20" x14ac:dyDescent="0.2">
      <c r="B32" s="29">
        <v>3.01</v>
      </c>
      <c r="C32" s="21"/>
      <c r="D32" s="15" t="s">
        <v>64</v>
      </c>
      <c r="E32" s="15">
        <v>570</v>
      </c>
      <c r="F32" s="15" t="s">
        <v>62</v>
      </c>
      <c r="G32" s="15" t="s">
        <v>63</v>
      </c>
    </row>
    <row r="33" spans="2:7" s="15" customFormat="1" ht="20" x14ac:dyDescent="0.2">
      <c r="B33" s="29">
        <v>117.6</v>
      </c>
      <c r="C33" s="21">
        <v>19.600000000000001</v>
      </c>
      <c r="D33" s="15" t="s">
        <v>64</v>
      </c>
      <c r="E33" s="15">
        <v>571</v>
      </c>
      <c r="F33" s="15" t="s">
        <v>20</v>
      </c>
      <c r="G33" s="15" t="s">
        <v>65</v>
      </c>
    </row>
    <row r="34" spans="2:7" s="15" customFormat="1" ht="20" x14ac:dyDescent="0.2">
      <c r="B34" s="29">
        <v>197.82</v>
      </c>
      <c r="C34" s="21"/>
      <c r="D34" s="15" t="s">
        <v>64</v>
      </c>
      <c r="E34" s="15">
        <v>572</v>
      </c>
      <c r="F34" s="15" t="s">
        <v>13</v>
      </c>
      <c r="G34" s="15" t="s">
        <v>42</v>
      </c>
    </row>
    <row r="35" spans="2:7" s="15" customFormat="1" ht="20" x14ac:dyDescent="0.2">
      <c r="B35" s="29">
        <v>95.16</v>
      </c>
      <c r="C35" s="21"/>
      <c r="D35" s="15" t="s">
        <v>73</v>
      </c>
      <c r="E35" s="15">
        <v>573</v>
      </c>
      <c r="F35" s="15" t="s">
        <v>74</v>
      </c>
      <c r="G35" s="15" t="s">
        <v>75</v>
      </c>
    </row>
    <row r="36" spans="2:7" s="15" customFormat="1" ht="20" x14ac:dyDescent="0.2">
      <c r="B36" s="29">
        <v>98.8</v>
      </c>
      <c r="C36" s="21"/>
      <c r="D36" s="15" t="s">
        <v>73</v>
      </c>
      <c r="E36" s="15">
        <v>574</v>
      </c>
      <c r="F36" s="15" t="s">
        <v>22</v>
      </c>
      <c r="G36" s="15" t="s">
        <v>26</v>
      </c>
    </row>
    <row r="37" spans="2:7" s="15" customFormat="1" ht="20" x14ac:dyDescent="0.2">
      <c r="B37" s="29">
        <v>48</v>
      </c>
      <c r="C37" s="21"/>
      <c r="D37" s="15" t="s">
        <v>73</v>
      </c>
      <c r="E37" s="15">
        <v>575</v>
      </c>
      <c r="F37" s="15" t="s">
        <v>76</v>
      </c>
      <c r="G37" s="15" t="s">
        <v>77</v>
      </c>
    </row>
    <row r="38" spans="2:7" s="15" customFormat="1" ht="20" x14ac:dyDescent="0.2">
      <c r="B38" s="29">
        <v>197.82</v>
      </c>
      <c r="C38" s="21"/>
      <c r="D38" s="15" t="s">
        <v>73</v>
      </c>
      <c r="E38" s="15">
        <v>576</v>
      </c>
      <c r="F38" s="15" t="s">
        <v>13</v>
      </c>
      <c r="G38" s="15" t="s">
        <v>42</v>
      </c>
    </row>
    <row r="39" spans="2:7" s="15" customFormat="1" ht="20" x14ac:dyDescent="0.2">
      <c r="B39" s="29">
        <v>25.1</v>
      </c>
      <c r="C39" s="21"/>
      <c r="D39" s="15" t="s">
        <v>80</v>
      </c>
      <c r="E39" s="15">
        <v>577</v>
      </c>
      <c r="F39" s="15" t="s">
        <v>81</v>
      </c>
      <c r="G39" s="15" t="s">
        <v>82</v>
      </c>
    </row>
    <row r="40" spans="2:7" s="15" customFormat="1" ht="20" x14ac:dyDescent="0.2">
      <c r="B40" s="29">
        <v>60</v>
      </c>
      <c r="C40" s="21">
        <v>10</v>
      </c>
      <c r="D40" s="15" t="s">
        <v>83</v>
      </c>
      <c r="E40" s="15">
        <v>578</v>
      </c>
      <c r="F40" s="15" t="s">
        <v>43</v>
      </c>
      <c r="G40" s="15" t="s">
        <v>84</v>
      </c>
    </row>
    <row r="41" spans="2:7" s="15" customFormat="1" ht="20" x14ac:dyDescent="0.2">
      <c r="B41" s="29">
        <v>197.62</v>
      </c>
      <c r="C41" s="21"/>
      <c r="D41" s="15" t="s">
        <v>83</v>
      </c>
      <c r="E41" s="15">
        <v>579</v>
      </c>
      <c r="F41" s="15" t="s">
        <v>13</v>
      </c>
      <c r="G41" s="15" t="s">
        <v>42</v>
      </c>
    </row>
    <row r="42" spans="2:7" s="15" customFormat="1" ht="20" x14ac:dyDescent="0.2">
      <c r="B42" s="29">
        <v>49.6</v>
      </c>
      <c r="C42" s="21"/>
      <c r="D42" s="15" t="s">
        <v>83</v>
      </c>
      <c r="E42" s="15">
        <v>580</v>
      </c>
      <c r="F42" s="15" t="s">
        <v>22</v>
      </c>
      <c r="G42" s="15" t="s">
        <v>26</v>
      </c>
    </row>
    <row r="43" spans="2:7" s="15" customFormat="1" ht="20" x14ac:dyDescent="0.2">
      <c r="B43" s="29">
        <v>197.82</v>
      </c>
      <c r="C43" s="21"/>
      <c r="D43" s="15" t="s">
        <v>85</v>
      </c>
      <c r="E43" s="15">
        <v>581</v>
      </c>
      <c r="F43" s="15" t="s">
        <v>13</v>
      </c>
      <c r="G43" s="15" t="s">
        <v>42</v>
      </c>
    </row>
    <row r="44" spans="2:7" s="15" customFormat="1" ht="20" x14ac:dyDescent="0.2">
      <c r="B44" s="29">
        <v>171.47</v>
      </c>
      <c r="C44" s="21"/>
      <c r="D44" s="15" t="s">
        <v>85</v>
      </c>
      <c r="E44" s="15">
        <v>582</v>
      </c>
      <c r="F44" s="15" t="s">
        <v>86</v>
      </c>
      <c r="G44" s="15" t="s">
        <v>87</v>
      </c>
    </row>
    <row r="45" spans="2:7" s="15" customFormat="1" ht="20" x14ac:dyDescent="0.2">
      <c r="B45" s="29">
        <v>1633.8</v>
      </c>
      <c r="C45" s="21">
        <v>272.3</v>
      </c>
      <c r="D45" s="15" t="s">
        <v>85</v>
      </c>
      <c r="E45" s="15">
        <v>583</v>
      </c>
      <c r="F45" s="15" t="s">
        <v>88</v>
      </c>
      <c r="G45" s="15" t="s">
        <v>89</v>
      </c>
    </row>
    <row r="46" spans="2:7" s="15" customFormat="1" ht="20" x14ac:dyDescent="0.2">
      <c r="B46" s="29">
        <v>12.5</v>
      </c>
      <c r="C46" s="21"/>
      <c r="D46" s="15" t="s">
        <v>95</v>
      </c>
      <c r="E46" s="15">
        <v>584</v>
      </c>
      <c r="F46" s="15" t="s">
        <v>96</v>
      </c>
      <c r="G46" s="15" t="s">
        <v>23</v>
      </c>
    </row>
    <row r="47" spans="2:7" s="15" customFormat="1" ht="20" x14ac:dyDescent="0.2">
      <c r="B47" s="29">
        <v>600</v>
      </c>
      <c r="C47" s="21">
        <v>100</v>
      </c>
      <c r="D47" s="15" t="s">
        <v>95</v>
      </c>
      <c r="E47" s="15">
        <v>585</v>
      </c>
      <c r="F47" s="15" t="s">
        <v>97</v>
      </c>
      <c r="G47" s="15" t="s">
        <v>98</v>
      </c>
    </row>
    <row r="48" spans="2:7" s="15" customFormat="1" ht="20" x14ac:dyDescent="0.2">
      <c r="B48" s="37">
        <v>98.8</v>
      </c>
      <c r="C48" s="21"/>
      <c r="D48" s="15" t="s">
        <v>94</v>
      </c>
      <c r="E48" s="15">
        <v>586</v>
      </c>
      <c r="F48" s="15" t="s">
        <v>22</v>
      </c>
      <c r="G48" s="15" t="s">
        <v>26</v>
      </c>
    </row>
    <row r="49" spans="1:7" s="15" customFormat="1" ht="20" x14ac:dyDescent="0.2">
      <c r="B49" s="29">
        <v>197.82</v>
      </c>
      <c r="C49" s="21"/>
      <c r="D49" s="15" t="s">
        <v>94</v>
      </c>
      <c r="E49" s="15">
        <v>587</v>
      </c>
      <c r="F49" s="15" t="s">
        <v>13</v>
      </c>
      <c r="G49" s="15" t="s">
        <v>42</v>
      </c>
    </row>
    <row r="50" spans="1:7" s="15" customFormat="1" ht="20" x14ac:dyDescent="0.2">
      <c r="B50" s="37">
        <v>3.76</v>
      </c>
      <c r="C50" s="21">
        <v>0.63</v>
      </c>
      <c r="D50" s="15" t="s">
        <v>101</v>
      </c>
      <c r="E50" s="15">
        <v>588</v>
      </c>
      <c r="F50" s="15" t="s">
        <v>20</v>
      </c>
      <c r="G50" s="15" t="s">
        <v>102</v>
      </c>
    </row>
    <row r="51" spans="1:7" ht="20" x14ac:dyDescent="0.2">
      <c r="A51" s="8"/>
      <c r="B51" s="26"/>
      <c r="C51" s="19"/>
      <c r="D51" s="6"/>
      <c r="E51" s="7"/>
      <c r="F51" s="6"/>
      <c r="G51" s="6"/>
    </row>
    <row r="52" spans="1:7" x14ac:dyDescent="0.2">
      <c r="A52" s="1" t="s">
        <v>3</v>
      </c>
      <c r="B52" s="27">
        <f>SUM(B23:B51)</f>
        <v>5495.73</v>
      </c>
      <c r="C52" s="18"/>
      <c r="D52" s="2"/>
      <c r="E52" s="10"/>
      <c r="F52" s="2"/>
      <c r="G52" s="2"/>
    </row>
    <row r="53" spans="1:7" x14ac:dyDescent="0.2">
      <c r="A53" s="13" t="s">
        <v>18</v>
      </c>
      <c r="B53" s="26">
        <f>SUM(F5+B18-B52)</f>
        <v>4020.3600000000006</v>
      </c>
      <c r="C53" s="19"/>
      <c r="D53" s="6"/>
      <c r="E53" s="7"/>
      <c r="F53" s="6"/>
      <c r="G53" s="6"/>
    </row>
    <row r="54" spans="1:7" ht="20" x14ac:dyDescent="0.2">
      <c r="A54" s="5"/>
      <c r="B54" s="26"/>
      <c r="C54" s="19"/>
      <c r="D54" s="6"/>
      <c r="E54" s="6"/>
      <c r="F54" s="6" t="s">
        <v>49</v>
      </c>
      <c r="G54" s="15" t="s">
        <v>50</v>
      </c>
    </row>
    <row r="55" spans="1:7" ht="42" x14ac:dyDescent="0.2">
      <c r="A55" s="13" t="s">
        <v>100</v>
      </c>
      <c r="B55" s="38">
        <f>SUM(B48+B50)</f>
        <v>102.56</v>
      </c>
      <c r="C55" s="19"/>
      <c r="D55" s="6"/>
      <c r="E55" s="6" t="s">
        <v>24</v>
      </c>
      <c r="F55" s="6"/>
      <c r="G55" s="33"/>
    </row>
    <row r="56" spans="1:7" ht="20" x14ac:dyDescent="0.2">
      <c r="A56" s="13"/>
      <c r="B56" s="26"/>
      <c r="C56" s="19"/>
      <c r="D56" s="6"/>
      <c r="E56" s="6" t="s">
        <v>27</v>
      </c>
      <c r="F56" s="34">
        <f>SUM(B25+B26+B34+B36+B38+B41+B42+B43+B48+B49)</f>
        <v>1604.5099999999995</v>
      </c>
      <c r="G56" s="33">
        <v>2200</v>
      </c>
    </row>
    <row r="57" spans="1:7" x14ac:dyDescent="0.2">
      <c r="A57" s="13" t="s">
        <v>21</v>
      </c>
      <c r="B57" s="26">
        <f>SUM(B53+B55)</f>
        <v>4122.920000000001</v>
      </c>
      <c r="C57" s="19"/>
      <c r="D57" s="6"/>
      <c r="E57" s="6" t="s">
        <v>25</v>
      </c>
      <c r="F57" s="34"/>
      <c r="G57" s="33">
        <v>165</v>
      </c>
    </row>
    <row r="58" spans="1:7" ht="20" x14ac:dyDescent="0.2">
      <c r="A58" s="5"/>
      <c r="B58" s="26"/>
      <c r="C58" s="19"/>
      <c r="D58" s="6"/>
      <c r="E58" s="6" t="s">
        <v>28</v>
      </c>
      <c r="F58" s="34">
        <f>SUM(4.5+B33+B37)</f>
        <v>170.1</v>
      </c>
      <c r="G58" s="33">
        <v>300</v>
      </c>
    </row>
    <row r="59" spans="1:7" ht="63" x14ac:dyDescent="0.2">
      <c r="A59" s="5" t="s">
        <v>99</v>
      </c>
      <c r="B59" s="26">
        <v>1173.19</v>
      </c>
      <c r="C59" s="22" t="s">
        <v>15</v>
      </c>
      <c r="D59" s="6"/>
      <c r="E59" s="6" t="s">
        <v>23</v>
      </c>
      <c r="F59" s="34">
        <v>12.5</v>
      </c>
      <c r="G59" s="33">
        <v>100</v>
      </c>
    </row>
    <row r="60" spans="1:7" ht="20" x14ac:dyDescent="0.2">
      <c r="B60" s="29">
        <v>2949.73</v>
      </c>
      <c r="C60" s="23" t="s">
        <v>16</v>
      </c>
      <c r="E60" s="6" t="s">
        <v>29</v>
      </c>
      <c r="F60" s="36">
        <f>SUM(405.21+B44)</f>
        <v>576.67999999999995</v>
      </c>
      <c r="G60" s="33">
        <v>200</v>
      </c>
    </row>
    <row r="61" spans="1:7" ht="20" x14ac:dyDescent="0.2">
      <c r="E61" s="6" t="s">
        <v>51</v>
      </c>
      <c r="F61" s="33"/>
      <c r="G61" s="33">
        <v>500</v>
      </c>
    </row>
    <row r="62" spans="1:7" ht="20" x14ac:dyDescent="0.2">
      <c r="A62" s="15" t="s">
        <v>14</v>
      </c>
      <c r="B62" s="29">
        <f>SUM(B59+B60)</f>
        <v>4122.92</v>
      </c>
      <c r="E62" s="6" t="s">
        <v>52</v>
      </c>
      <c r="F62" s="33"/>
      <c r="G62" s="33">
        <v>25</v>
      </c>
    </row>
    <row r="63" spans="1:7" ht="20" x14ac:dyDescent="0.2">
      <c r="E63" s="15" t="s">
        <v>53</v>
      </c>
      <c r="F63" s="33">
        <f>SUM(134.73+B30+B40)</f>
        <v>234.73</v>
      </c>
      <c r="G63" s="33">
        <v>350</v>
      </c>
    </row>
    <row r="64" spans="1:7" ht="20" x14ac:dyDescent="0.2">
      <c r="E64" s="6" t="s">
        <v>54</v>
      </c>
      <c r="F64" s="33"/>
      <c r="G64" s="33">
        <v>300</v>
      </c>
    </row>
    <row r="65" spans="5:7" ht="20" x14ac:dyDescent="0.2">
      <c r="E65" s="6" t="s">
        <v>55</v>
      </c>
      <c r="F65" s="33"/>
      <c r="G65" s="33">
        <v>200</v>
      </c>
    </row>
    <row r="66" spans="5:7" ht="20" x14ac:dyDescent="0.2">
      <c r="E66" s="6" t="s">
        <v>56</v>
      </c>
      <c r="F66" s="36">
        <f>SUM(420+82.3+B31+B32+B35+B39+B45+B47)</f>
        <v>2893.45</v>
      </c>
      <c r="G66" s="33">
        <v>500</v>
      </c>
    </row>
    <row r="67" spans="5:7" ht="20" x14ac:dyDescent="0.2">
      <c r="E67" s="6" t="s">
        <v>57</v>
      </c>
      <c r="F67" s="33">
        <v>3.76</v>
      </c>
      <c r="G67" s="33">
        <v>200</v>
      </c>
    </row>
    <row r="68" spans="5:7" ht="20" x14ac:dyDescent="0.2">
      <c r="E68" s="6"/>
      <c r="F68" s="33"/>
      <c r="G68" s="33"/>
    </row>
    <row r="69" spans="5:7" ht="20" x14ac:dyDescent="0.2">
      <c r="E69" s="31" t="s">
        <v>48</v>
      </c>
      <c r="F69" s="35">
        <f>SUM(F55:F67)</f>
        <v>5495.73</v>
      </c>
      <c r="G69" s="17">
        <f>SUM(G55:G67)</f>
        <v>5040</v>
      </c>
    </row>
  </sheetData>
  <phoneticPr fontId="6" type="noConversion"/>
  <pageMargins left="0.75000000000000011" right="0.75000000000000011" top="1" bottom="1" header="0.5" footer="0.5"/>
  <pageSetup paperSize="9" scale="44" orientation="portrait" horizontalDpi="4294967292" verticalDpi="4294967292" copies="7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Caird</dc:creator>
  <cp:lastModifiedBy>Rod Caird</cp:lastModifiedBy>
  <cp:lastPrinted>2019-04-16T08:57:44Z</cp:lastPrinted>
  <dcterms:created xsi:type="dcterms:W3CDTF">2015-09-15T12:46:03Z</dcterms:created>
  <dcterms:modified xsi:type="dcterms:W3CDTF">2019-04-16T11:28:36Z</dcterms:modified>
</cp:coreProperties>
</file>